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esuijo01\LANDISK\disk\300　下水道財務G\360 経営指標\361　経営比較分析表\経営比較分析表\R5\2 回答\"/>
    </mc:Choice>
  </mc:AlternateContent>
  <workbookProtection workbookAlgorithmName="SHA-512" workbookHashValue="BdWzbuwqmnMSqcDCJDt2rqhfPPwyDnuqvKkEbi0oYLF8agPgrH3DU8wFYXPOzoa/TCb0yXwqIxs6VSdevquCaQ==" workbookSaltValue="kBaSr9+/GF+GyTjiCZ+Wi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AD10" i="4" s="1"/>
  <c r="Q6" i="5"/>
  <c r="P6" i="5"/>
  <c r="O6" i="5"/>
  <c r="I10" i="4" s="1"/>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I85" i="4"/>
  <c r="H85" i="4"/>
  <c r="G85" i="4"/>
  <c r="E85" i="4"/>
  <c r="BB10" i="4"/>
  <c r="AT10" i="4"/>
  <c r="W10" i="4"/>
  <c r="P10" i="4"/>
  <c r="BB8" i="4"/>
  <c r="AT8" i="4"/>
  <c r="AD8" i="4"/>
  <c r="W8" i="4"/>
  <c r="P8" i="4"/>
  <c r="B8" i="4"/>
  <c r="B6" i="4"/>
</calcChain>
</file>

<file path=xl/sharedStrings.xml><?xml version="1.0" encoding="utf-8"?>
<sst xmlns="http://schemas.openxmlformats.org/spreadsheetml/2006/main" count="275" uniqueCount="117">
  <si>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</si>
  <si>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</si>
  <si>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</si>
  <si>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</si>
  <si>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</si>
  <si>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</si>
  <si>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</si>
  <si>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</si>
  <si>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</si>
  <si>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</si>
  <si>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</si>
  <si>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</si>
  <si>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</si>
  <si>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</si>
  <si>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</si>
  <si>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</si>
  <si>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</si>
  <si>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</si>
  <si>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</si>
  <si>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</si>
  <si>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</si>
  <si>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</si>
  <si>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</si>
  <si>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</si>
  <si>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</si>
  <si>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</si>
  <si>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</si>
  <si>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</si>
  <si>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</si>
  <si>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</si>
  <si>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</si>
  <si>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</si>
  <si>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</si>
  <si>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</si>
  <si>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</si>
  <si>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</si>
  <si>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</si>
  <si>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</si>
  <si>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</si>
  <si>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</si>
  <si>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</si>
  <si>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</si>
  <si>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</si>
  <si>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</si>
  <si>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</si>
  <si>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</si>
  <si>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</si>
  <si>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</si>
  <si>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</si>
  <si>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</si>
  <si>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</si>
  <si>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</si>
  <si>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</si>
  <si>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</si>
  <si>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</si>
  <si>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</si>
  <si>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</si>
  <si>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</si>
  <si>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</si>
  <si>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</si>
  <si>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</si>
  <si>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</si>
  <si>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</si>
  <si>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</si>
  <si>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</si>
  <si>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</si>
  <si>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</si>
  <si>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</si>
  <si>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</si>
  <si>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</si>
  <si>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</si>
  <si>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</si>
  <si>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</si>
  <si>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</si>
  <si>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</si>
  <si>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</si>
  <si>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</si>
  <si>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</si>
  <si>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</si>
  <si>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</si>
  <si>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</si>
  <si>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</si>
  <si>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</si>
  <si>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</si>
  <si>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</si>
  <si>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</si>
  <si>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</si>
  <si>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</si>
  <si>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</si>
  <si>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</si>
  <si>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</si>
  <si>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</si>
  <si>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</si>
  <si>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</si>
  <si>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</si>
  <si>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</si>
  <si>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青森県　むつ市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</si>
  <si>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</si>
  <si>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</si>
  <si>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</si>
  <si>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</si>
  <si>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</si>
  <si>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</si>
  <si>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</si>
  <si>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</si>
  <si>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</si>
  <si>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</si>
  <si>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</si>
  <si>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</si>
  <si>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</si>
  <si>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</si>
  <si>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</si>
  <si>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</si>
  <si>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</si>
  <si>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当市の特定環境保全公共下水道事業は下水道整備を終了しており処理区域内人口は年々減少していることから、今後下水道接続人口の大幅な増加による使用料収入増収は見込めず、汚水処理費の増減によって数値は変動することとなる。
　今後は効率的な処理・維持管理・機器の更新等を行うことにより汚水処理コストの縮減を図る必要がある。
【類似団体比較】
　類似団体との比較においては、年々改善されているものの、⑤経費回収率の類似団体平均値よりも低い数値となっている。これは事業規模が小さいことや、川内処理区・脇野沢処理区が半島の奥部に位置している地理的な要因から汚水処理経費が多大にかかっているためであると考える。
【下水道事業の現状】
　当市の特定環境保全公共下水道事業は下水道整備を終了している。人口減少に歯止めがかからず、有収水量も減少傾向にあることから、地道な活動による接続率の向上を図る啓発活動や戸別訪問、排水設備工事補助制度などのＰＲにより早期水洗化を促して行くことで類似団体平均よりも低い水洗化率の向上に努め、有収水量を確保し、使用料収入を維持していく必要がある。</t>
    <phoneticPr fontId="4"/>
  </si>
  <si>
    <t>　当市の特定環境保全公共下水道事業は、川内処理区が平成12年度、脇野沢処理区が平成14年度に供用開始しているが、供用開始からの年数が浅く管渠・施設等の老朽化による更新はまだ行っていない。
　しかしながら、施設内の機械設備等は順次に耐用年数を迎えることから、適切な資産管理・資金計画を行う必要があるため、ストックマネジメント計画に基づき、改築需要の平準化という課題と併せて、重要な施設については計画的な点検・計画による予防保全型の施設管理を導入し、施設の延命化や効率的で適切な対策を講じていくことにより、施設の安全性とコスト縮減を図っていく。</t>
    <phoneticPr fontId="4"/>
  </si>
  <si>
    <t>　各指標を改善するためには、有収水量を確保し使用料収入増収を図ると共に汚水処理費にかかるコスト削減に努める必要がある。
　平成29年から令和元年にかけて使用料改定を行い、類似団体と比較して安価な設定となっている使用料単価を改定し、使用料増収により経営基盤の強化を図った。
　しかしながら、人口減少により処理区域内人口が減少する中での使用料改定による増収は一時的なものである。燃料費の高騰等により経費回収率や汚水処理原価といった各経営指標が悪化しており、今後も下水道水洗化率の向上と併せて汚水処理経費のコスト削減を図るなど、収益確保に向けた取り組みを行うことが不可欠である。
　令和２年度より地方公営企業法を適用し、企業会計による経営管理の強化に取り組んでいる。</t>
    <rPh sb="187" eb="190">
      <t>ネンリョウヒ</t>
    </rPh>
    <rPh sb="191" eb="193">
      <t>コウトウ</t>
    </rPh>
    <rPh sb="193" eb="194">
      <t>トウ</t>
    </rPh>
    <rPh sb="219" eb="221">
      <t>アッカ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</si>
</sst>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9D46-41E8-9B0E-A107CAE8977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0.39</c:v>
                </c:pt>
                <c:pt idx="3">
                  <c:v>0.1</c:v>
                </c:pt>
                <c:pt idx="4">
                  <c:v>0.08</c:v>
                </c:pt>
              </c:numCache>
            </c:numRef>
          </c:val>
          <c:smooth val="0"/>
          <c:extLst>
            <c:ext xmlns:c16="http://schemas.microsoft.com/office/drawing/2014/chart" uri="{C3380CC4-5D6E-409C-BE32-E72D297353CC}">
              <c16:uniqueId val="{00000001-9D46-41E8-9B0E-A107CAE8977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24.88</c:v>
                </c:pt>
                <c:pt idx="3">
                  <c:v>24.02</c:v>
                </c:pt>
                <c:pt idx="4">
                  <c:v>23.35</c:v>
                </c:pt>
              </c:numCache>
            </c:numRef>
          </c:val>
          <c:extLst>
            <c:ext xmlns:c16="http://schemas.microsoft.com/office/drawing/2014/chart" uri="{C3380CC4-5D6E-409C-BE32-E72D297353CC}">
              <c16:uniqueId val="{00000000-1D87-4548-B71D-5705010237F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42.4</c:v>
                </c:pt>
                <c:pt idx="3">
                  <c:v>42.28</c:v>
                </c:pt>
                <c:pt idx="4">
                  <c:v>41.06</c:v>
                </c:pt>
              </c:numCache>
            </c:numRef>
          </c:val>
          <c:smooth val="0"/>
          <c:extLst>
            <c:ext xmlns:c16="http://schemas.microsoft.com/office/drawing/2014/chart" uri="{C3380CC4-5D6E-409C-BE32-E72D297353CC}">
              <c16:uniqueId val="{00000001-1D87-4548-B71D-5705010237F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72.66</c:v>
                </c:pt>
                <c:pt idx="3">
                  <c:v>73.180000000000007</c:v>
                </c:pt>
                <c:pt idx="4">
                  <c:v>73.790000000000006</c:v>
                </c:pt>
              </c:numCache>
            </c:numRef>
          </c:val>
          <c:extLst>
            <c:ext xmlns:c16="http://schemas.microsoft.com/office/drawing/2014/chart" uri="{C3380CC4-5D6E-409C-BE32-E72D297353CC}">
              <c16:uniqueId val="{00000000-0D2E-49D2-AC16-78C9BEC05BF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84.19</c:v>
                </c:pt>
                <c:pt idx="3">
                  <c:v>84.34</c:v>
                </c:pt>
                <c:pt idx="4">
                  <c:v>84.34</c:v>
                </c:pt>
              </c:numCache>
            </c:numRef>
          </c:val>
          <c:smooth val="0"/>
          <c:extLst>
            <c:ext xmlns:c16="http://schemas.microsoft.com/office/drawing/2014/chart" uri="{C3380CC4-5D6E-409C-BE32-E72D297353CC}">
              <c16:uniqueId val="{00000001-0D2E-49D2-AC16-78C9BEC05BF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108.24</c:v>
                </c:pt>
                <c:pt idx="3">
                  <c:v>106.94</c:v>
                </c:pt>
                <c:pt idx="4">
                  <c:v>109.47</c:v>
                </c:pt>
              </c:numCache>
            </c:numRef>
          </c:val>
          <c:extLst>
            <c:ext xmlns:c16="http://schemas.microsoft.com/office/drawing/2014/chart" uri="{C3380CC4-5D6E-409C-BE32-E72D297353CC}">
              <c16:uniqueId val="{00000000-5E91-4A54-AB91-7FEB7F3484D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105.78</c:v>
                </c:pt>
                <c:pt idx="3">
                  <c:v>106.09</c:v>
                </c:pt>
                <c:pt idx="4">
                  <c:v>106.44</c:v>
                </c:pt>
              </c:numCache>
            </c:numRef>
          </c:val>
          <c:smooth val="0"/>
          <c:extLst>
            <c:ext xmlns:c16="http://schemas.microsoft.com/office/drawing/2014/chart" uri="{C3380CC4-5D6E-409C-BE32-E72D297353CC}">
              <c16:uniqueId val="{00000001-5E91-4A54-AB91-7FEB7F3484D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5.3</c:v>
                </c:pt>
                <c:pt idx="3">
                  <c:v>9.08</c:v>
                </c:pt>
                <c:pt idx="4">
                  <c:v>12.22</c:v>
                </c:pt>
              </c:numCache>
            </c:numRef>
          </c:val>
          <c:extLst>
            <c:ext xmlns:c16="http://schemas.microsoft.com/office/drawing/2014/chart" uri="{C3380CC4-5D6E-409C-BE32-E72D297353CC}">
              <c16:uniqueId val="{00000000-9F55-482D-B9BE-166BF2EA08B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21.36</c:v>
                </c:pt>
                <c:pt idx="3">
                  <c:v>22.79</c:v>
                </c:pt>
                <c:pt idx="4">
                  <c:v>24.8</c:v>
                </c:pt>
              </c:numCache>
            </c:numRef>
          </c:val>
          <c:smooth val="0"/>
          <c:extLst>
            <c:ext xmlns:c16="http://schemas.microsoft.com/office/drawing/2014/chart" uri="{C3380CC4-5D6E-409C-BE32-E72D297353CC}">
              <c16:uniqueId val="{00000001-9F55-482D-B9BE-166BF2EA08B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D021-4CE0-8FAB-B727B1B5F54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0.01</c:v>
                </c:pt>
                <c:pt idx="3">
                  <c:v>0.01</c:v>
                </c:pt>
                <c:pt idx="4">
                  <c:v>0.02</c:v>
                </c:pt>
              </c:numCache>
            </c:numRef>
          </c:val>
          <c:smooth val="0"/>
          <c:extLst>
            <c:ext xmlns:c16="http://schemas.microsoft.com/office/drawing/2014/chart" uri="{C3380CC4-5D6E-409C-BE32-E72D297353CC}">
              <c16:uniqueId val="{00000001-D021-4CE0-8FAB-B727B1B5F54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B466-4799-AA1C-F96417582FC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63.96</c:v>
                </c:pt>
                <c:pt idx="3">
                  <c:v>69.42</c:v>
                </c:pt>
                <c:pt idx="4">
                  <c:v>72.86</c:v>
                </c:pt>
              </c:numCache>
            </c:numRef>
          </c:val>
          <c:smooth val="0"/>
          <c:extLst>
            <c:ext xmlns:c16="http://schemas.microsoft.com/office/drawing/2014/chart" uri="{C3380CC4-5D6E-409C-BE32-E72D297353CC}">
              <c16:uniqueId val="{00000001-B466-4799-AA1C-F96417582FC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14.26</c:v>
                </c:pt>
                <c:pt idx="3">
                  <c:v>26.67</c:v>
                </c:pt>
                <c:pt idx="4">
                  <c:v>13.34</c:v>
                </c:pt>
              </c:numCache>
            </c:numRef>
          </c:val>
          <c:extLst>
            <c:ext xmlns:c16="http://schemas.microsoft.com/office/drawing/2014/chart" uri="{C3380CC4-5D6E-409C-BE32-E72D297353CC}">
              <c16:uniqueId val="{00000000-910D-4BF2-9224-6B8468F6438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44.24</c:v>
                </c:pt>
                <c:pt idx="3">
                  <c:v>43.07</c:v>
                </c:pt>
                <c:pt idx="4">
                  <c:v>45.42</c:v>
                </c:pt>
              </c:numCache>
            </c:numRef>
          </c:val>
          <c:smooth val="0"/>
          <c:extLst>
            <c:ext xmlns:c16="http://schemas.microsoft.com/office/drawing/2014/chart" uri="{C3380CC4-5D6E-409C-BE32-E72D297353CC}">
              <c16:uniqueId val="{00000001-910D-4BF2-9224-6B8468F6438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4386.1499999999996</c:v>
                </c:pt>
                <c:pt idx="3">
                  <c:v>2438.71</c:v>
                </c:pt>
                <c:pt idx="4">
                  <c:v>3532.31</c:v>
                </c:pt>
              </c:numCache>
            </c:numRef>
          </c:val>
          <c:extLst>
            <c:ext xmlns:c16="http://schemas.microsoft.com/office/drawing/2014/chart" uri="{C3380CC4-5D6E-409C-BE32-E72D297353CC}">
              <c16:uniqueId val="{00000000-8734-4F40-9B58-E5EEF206DC4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1258.43</c:v>
                </c:pt>
                <c:pt idx="3">
                  <c:v>1163.75</c:v>
                </c:pt>
                <c:pt idx="4">
                  <c:v>1195.47</c:v>
                </c:pt>
              </c:numCache>
            </c:numRef>
          </c:val>
          <c:smooth val="0"/>
          <c:extLst>
            <c:ext xmlns:c16="http://schemas.microsoft.com/office/drawing/2014/chart" uri="{C3380CC4-5D6E-409C-BE32-E72D297353CC}">
              <c16:uniqueId val="{00000001-8734-4F40-9B58-E5EEF206DC4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66.28</c:v>
                </c:pt>
                <c:pt idx="3">
                  <c:v>65.37</c:v>
                </c:pt>
                <c:pt idx="4">
                  <c:v>53.5</c:v>
                </c:pt>
              </c:numCache>
            </c:numRef>
          </c:val>
          <c:extLst>
            <c:ext xmlns:c16="http://schemas.microsoft.com/office/drawing/2014/chart" uri="{C3380CC4-5D6E-409C-BE32-E72D297353CC}">
              <c16:uniqueId val="{00000000-5FD2-4D38-B1CE-877A58EA8E0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73.36</c:v>
                </c:pt>
                <c:pt idx="3">
                  <c:v>72.599999999999994</c:v>
                </c:pt>
                <c:pt idx="4">
                  <c:v>69.430000000000007</c:v>
                </c:pt>
              </c:numCache>
            </c:numRef>
          </c:val>
          <c:smooth val="0"/>
          <c:extLst>
            <c:ext xmlns:c16="http://schemas.microsoft.com/office/drawing/2014/chart" uri="{C3380CC4-5D6E-409C-BE32-E72D297353CC}">
              <c16:uniqueId val="{00000001-5FD2-4D38-B1CE-877A58EA8E0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240.35</c:v>
                </c:pt>
                <c:pt idx="3">
                  <c:v>242.95</c:v>
                </c:pt>
                <c:pt idx="4">
                  <c:v>299.43</c:v>
                </c:pt>
              </c:numCache>
            </c:numRef>
          </c:val>
          <c:extLst>
            <c:ext xmlns:c16="http://schemas.microsoft.com/office/drawing/2014/chart" uri="{C3380CC4-5D6E-409C-BE32-E72D297353CC}">
              <c16:uniqueId val="{00000000-ACF7-4685-8C6C-9ACC3B415E6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224.88</c:v>
                </c:pt>
                <c:pt idx="3">
                  <c:v>228.64</c:v>
                </c:pt>
                <c:pt idx="4">
                  <c:v>239.46</c:v>
                </c:pt>
              </c:numCache>
            </c:numRef>
          </c:val>
          <c:smooth val="0"/>
          <c:extLst>
            <c:ext xmlns:c16="http://schemas.microsoft.com/office/drawing/2014/chart" uri="{C3380CC4-5D6E-409C-BE32-E72D297353CC}">
              <c16:uniqueId val="{00000001-ACF7-4685-8C6C-9ACC3B415E6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Y43" zoomScaleNormal="100" workbookViewId="0">
      <selection activeCell="BI65" sqref="BI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青森県　むつ市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特定環境保全公共下水道</v>
      </c>
      <c r="Q8" s="35"/>
      <c r="R8" s="35"/>
      <c r="S8" s="35"/>
      <c r="T8" s="35"/>
      <c r="U8" s="35"/>
      <c r="V8" s="35"/>
      <c r="W8" s="35" t="str">
        <f>データ!L6</f>
        <v>D2</v>
      </c>
      <c r="X8" s="35"/>
      <c r="Y8" s="35"/>
      <c r="Z8" s="35"/>
      <c r="AA8" s="35"/>
      <c r="AB8" s="35"/>
      <c r="AC8" s="35"/>
      <c r="AD8" s="36" t="str">
        <f>データ!$M$6</f>
        <v>自治体職員</v>
      </c>
      <c r="AE8" s="36"/>
      <c r="AF8" s="36"/>
      <c r="AG8" s="36"/>
      <c r="AH8" s="36"/>
      <c r="AI8" s="36"/>
      <c r="AJ8" s="36"/>
      <c r="AK8" s="3"/>
      <c r="AL8" s="37">
        <f>データ!S6</f>
        <v>53884</v>
      </c>
      <c r="AM8" s="37"/>
      <c r="AN8" s="37"/>
      <c r="AO8" s="37"/>
      <c r="AP8" s="37"/>
      <c r="AQ8" s="37"/>
      <c r="AR8" s="37"/>
      <c r="AS8" s="37"/>
      <c r="AT8" s="38">
        <f>データ!T6</f>
        <v>864.2</v>
      </c>
      <c r="AU8" s="38"/>
      <c r="AV8" s="38"/>
      <c r="AW8" s="38"/>
      <c r="AX8" s="38"/>
      <c r="AY8" s="38"/>
      <c r="AZ8" s="38"/>
      <c r="BA8" s="38"/>
      <c r="BB8" s="38">
        <f>データ!U6</f>
        <v>62.35</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67.099999999999994</v>
      </c>
      <c r="J10" s="38"/>
      <c r="K10" s="38"/>
      <c r="L10" s="38"/>
      <c r="M10" s="38"/>
      <c r="N10" s="38"/>
      <c r="O10" s="38"/>
      <c r="P10" s="38">
        <f>データ!P6</f>
        <v>5.55</v>
      </c>
      <c r="Q10" s="38"/>
      <c r="R10" s="38"/>
      <c r="S10" s="38"/>
      <c r="T10" s="38"/>
      <c r="U10" s="38"/>
      <c r="V10" s="38"/>
      <c r="W10" s="38">
        <f>データ!Q6</f>
        <v>95.26</v>
      </c>
      <c r="X10" s="38"/>
      <c r="Y10" s="38"/>
      <c r="Z10" s="38"/>
      <c r="AA10" s="38"/>
      <c r="AB10" s="38"/>
      <c r="AC10" s="38"/>
      <c r="AD10" s="37">
        <f>データ!R6</f>
        <v>3300</v>
      </c>
      <c r="AE10" s="37"/>
      <c r="AF10" s="37"/>
      <c r="AG10" s="37"/>
      <c r="AH10" s="37"/>
      <c r="AI10" s="37"/>
      <c r="AJ10" s="37"/>
      <c r="AK10" s="2"/>
      <c r="AL10" s="37">
        <f>データ!V6</f>
        <v>2961</v>
      </c>
      <c r="AM10" s="37"/>
      <c r="AN10" s="37"/>
      <c r="AO10" s="37"/>
      <c r="AP10" s="37"/>
      <c r="AQ10" s="37"/>
      <c r="AR10" s="37"/>
      <c r="AS10" s="37"/>
      <c r="AT10" s="38">
        <f>データ!W6</f>
        <v>1.64</v>
      </c>
      <c r="AU10" s="38"/>
      <c r="AV10" s="38"/>
      <c r="AW10" s="38"/>
      <c r="AX10" s="38"/>
      <c r="AY10" s="38"/>
      <c r="AZ10" s="38"/>
      <c r="BA10" s="38"/>
      <c r="BB10" s="38">
        <f>データ!X6</f>
        <v>1805.49</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114</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115</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116</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BkK+NjLOwBFKo96qW8eA3q+ibxRmSCfT3Ow3S8q+jGCNYMf1LmdmZmdqV8SoC7+X0sWi8BtfJHC7mO2EE0fXpg==" saltValue="D36CUK3YqpILT8KWyfA6H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22080</v>
      </c>
      <c r="D6" s="19">
        <f t="shared" si="3"/>
        <v>46</v>
      </c>
      <c r="E6" s="19">
        <f t="shared" si="3"/>
        <v>17</v>
      </c>
      <c r="F6" s="19">
        <f t="shared" si="3"/>
        <v>4</v>
      </c>
      <c r="G6" s="19">
        <f t="shared" si="3"/>
        <v>0</v>
      </c>
      <c r="H6" s="19" t="str">
        <f t="shared" si="3"/>
        <v>青森県　むつ市</v>
      </c>
      <c r="I6" s="19" t="str">
        <f t="shared" si="3"/>
        <v>法適用</v>
      </c>
      <c r="J6" s="19" t="str">
        <f t="shared" si="3"/>
        <v>下水道事業</v>
      </c>
      <c r="K6" s="19" t="str">
        <f t="shared" si="3"/>
        <v>特定環境保全公共下水道</v>
      </c>
      <c r="L6" s="19" t="str">
        <f t="shared" si="3"/>
        <v>D2</v>
      </c>
      <c r="M6" s="19" t="str">
        <f t="shared" si="3"/>
        <v>自治体職員</v>
      </c>
      <c r="N6" s="20" t="str">
        <f t="shared" si="3"/>
        <v>-</v>
      </c>
      <c r="O6" s="20">
        <f t="shared" si="3"/>
        <v>67.099999999999994</v>
      </c>
      <c r="P6" s="20">
        <f t="shared" si="3"/>
        <v>5.55</v>
      </c>
      <c r="Q6" s="20">
        <f t="shared" si="3"/>
        <v>95.26</v>
      </c>
      <c r="R6" s="20">
        <f t="shared" si="3"/>
        <v>3300</v>
      </c>
      <c r="S6" s="20">
        <f t="shared" si="3"/>
        <v>53884</v>
      </c>
      <c r="T6" s="20">
        <f t="shared" si="3"/>
        <v>864.2</v>
      </c>
      <c r="U6" s="20">
        <f t="shared" si="3"/>
        <v>62.35</v>
      </c>
      <c r="V6" s="20">
        <f t="shared" si="3"/>
        <v>2961</v>
      </c>
      <c r="W6" s="20">
        <f t="shared" si="3"/>
        <v>1.64</v>
      </c>
      <c r="X6" s="20">
        <f t="shared" si="3"/>
        <v>1805.49</v>
      </c>
      <c r="Y6" s="21" t="str">
        <f>IF(Y7="",NA(),Y7)</f>
        <v>-</v>
      </c>
      <c r="Z6" s="21" t="str">
        <f t="shared" ref="Z6:AH6" si="4">IF(Z7="",NA(),Z7)</f>
        <v>-</v>
      </c>
      <c r="AA6" s="21">
        <f t="shared" si="4"/>
        <v>108.24</v>
      </c>
      <c r="AB6" s="21">
        <f t="shared" si="4"/>
        <v>106.94</v>
      </c>
      <c r="AC6" s="21">
        <f t="shared" si="4"/>
        <v>109.47</v>
      </c>
      <c r="AD6" s="21" t="str">
        <f t="shared" si="4"/>
        <v>-</v>
      </c>
      <c r="AE6" s="21" t="str">
        <f t="shared" si="4"/>
        <v>-</v>
      </c>
      <c r="AF6" s="21">
        <f t="shared" si="4"/>
        <v>105.78</v>
      </c>
      <c r="AG6" s="21">
        <f t="shared" si="4"/>
        <v>106.09</v>
      </c>
      <c r="AH6" s="21">
        <f t="shared" si="4"/>
        <v>106.44</v>
      </c>
      <c r="AI6" s="20" t="str">
        <f>IF(AI7="","",IF(AI7="-","【-】","【"&amp;SUBSTITUTE(TEXT(AI7,"#,##0.00"),"-","△")&amp;"】"))</f>
        <v>【104.54】</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63.96</v>
      </c>
      <c r="AR6" s="21">
        <f t="shared" si="5"/>
        <v>69.42</v>
      </c>
      <c r="AS6" s="21">
        <f t="shared" si="5"/>
        <v>72.86</v>
      </c>
      <c r="AT6" s="20" t="str">
        <f>IF(AT7="","",IF(AT7="-","【-】","【"&amp;SUBSTITUTE(TEXT(AT7,"#,##0.00"),"-","△")&amp;"】"))</f>
        <v>【65.93】</v>
      </c>
      <c r="AU6" s="21" t="str">
        <f>IF(AU7="",NA(),AU7)</f>
        <v>-</v>
      </c>
      <c r="AV6" s="21" t="str">
        <f t="shared" ref="AV6:BD6" si="6">IF(AV7="",NA(),AV7)</f>
        <v>-</v>
      </c>
      <c r="AW6" s="21">
        <f t="shared" si="6"/>
        <v>14.26</v>
      </c>
      <c r="AX6" s="21">
        <f t="shared" si="6"/>
        <v>26.67</v>
      </c>
      <c r="AY6" s="21">
        <f t="shared" si="6"/>
        <v>13.34</v>
      </c>
      <c r="AZ6" s="21" t="str">
        <f t="shared" si="6"/>
        <v>-</v>
      </c>
      <c r="BA6" s="21" t="str">
        <f t="shared" si="6"/>
        <v>-</v>
      </c>
      <c r="BB6" s="21">
        <f t="shared" si="6"/>
        <v>44.24</v>
      </c>
      <c r="BC6" s="21">
        <f t="shared" si="6"/>
        <v>43.07</v>
      </c>
      <c r="BD6" s="21">
        <f t="shared" si="6"/>
        <v>45.42</v>
      </c>
      <c r="BE6" s="20" t="str">
        <f>IF(BE7="","",IF(BE7="-","【-】","【"&amp;SUBSTITUTE(TEXT(BE7,"#,##0.00"),"-","△")&amp;"】"))</f>
        <v>【44.25】</v>
      </c>
      <c r="BF6" s="21" t="str">
        <f>IF(BF7="",NA(),BF7)</f>
        <v>-</v>
      </c>
      <c r="BG6" s="21" t="str">
        <f t="shared" ref="BG6:BO6" si="7">IF(BG7="",NA(),BG7)</f>
        <v>-</v>
      </c>
      <c r="BH6" s="21">
        <f t="shared" si="7"/>
        <v>4386.1499999999996</v>
      </c>
      <c r="BI6" s="21">
        <f t="shared" si="7"/>
        <v>2438.71</v>
      </c>
      <c r="BJ6" s="21">
        <f t="shared" si="7"/>
        <v>3532.31</v>
      </c>
      <c r="BK6" s="21" t="str">
        <f t="shared" si="7"/>
        <v>-</v>
      </c>
      <c r="BL6" s="21" t="str">
        <f t="shared" si="7"/>
        <v>-</v>
      </c>
      <c r="BM6" s="21">
        <f t="shared" si="7"/>
        <v>1258.43</v>
      </c>
      <c r="BN6" s="21">
        <f t="shared" si="7"/>
        <v>1163.75</v>
      </c>
      <c r="BO6" s="21">
        <f t="shared" si="7"/>
        <v>1195.47</v>
      </c>
      <c r="BP6" s="20" t="str">
        <f>IF(BP7="","",IF(BP7="-","【-】","【"&amp;SUBSTITUTE(TEXT(BP7,"#,##0.00"),"-","△")&amp;"】"))</f>
        <v>【1,182.11】</v>
      </c>
      <c r="BQ6" s="21" t="str">
        <f>IF(BQ7="",NA(),BQ7)</f>
        <v>-</v>
      </c>
      <c r="BR6" s="21" t="str">
        <f t="shared" ref="BR6:BZ6" si="8">IF(BR7="",NA(),BR7)</f>
        <v>-</v>
      </c>
      <c r="BS6" s="21">
        <f t="shared" si="8"/>
        <v>66.28</v>
      </c>
      <c r="BT6" s="21">
        <f t="shared" si="8"/>
        <v>65.37</v>
      </c>
      <c r="BU6" s="21">
        <f t="shared" si="8"/>
        <v>53.5</v>
      </c>
      <c r="BV6" s="21" t="str">
        <f t="shared" si="8"/>
        <v>-</v>
      </c>
      <c r="BW6" s="21" t="str">
        <f t="shared" si="8"/>
        <v>-</v>
      </c>
      <c r="BX6" s="21">
        <f t="shared" si="8"/>
        <v>73.36</v>
      </c>
      <c r="BY6" s="21">
        <f t="shared" si="8"/>
        <v>72.599999999999994</v>
      </c>
      <c r="BZ6" s="21">
        <f t="shared" si="8"/>
        <v>69.430000000000007</v>
      </c>
      <c r="CA6" s="20" t="str">
        <f>IF(CA7="","",IF(CA7="-","【-】","【"&amp;SUBSTITUTE(TEXT(CA7,"#,##0.00"),"-","△")&amp;"】"))</f>
        <v>【73.78】</v>
      </c>
      <c r="CB6" s="21" t="str">
        <f>IF(CB7="",NA(),CB7)</f>
        <v>-</v>
      </c>
      <c r="CC6" s="21" t="str">
        <f t="shared" ref="CC6:CK6" si="9">IF(CC7="",NA(),CC7)</f>
        <v>-</v>
      </c>
      <c r="CD6" s="21">
        <f t="shared" si="9"/>
        <v>240.35</v>
      </c>
      <c r="CE6" s="21">
        <f t="shared" si="9"/>
        <v>242.95</v>
      </c>
      <c r="CF6" s="21">
        <f t="shared" si="9"/>
        <v>299.43</v>
      </c>
      <c r="CG6" s="21" t="str">
        <f t="shared" si="9"/>
        <v>-</v>
      </c>
      <c r="CH6" s="21" t="str">
        <f t="shared" si="9"/>
        <v>-</v>
      </c>
      <c r="CI6" s="21">
        <f t="shared" si="9"/>
        <v>224.88</v>
      </c>
      <c r="CJ6" s="21">
        <f t="shared" si="9"/>
        <v>228.64</v>
      </c>
      <c r="CK6" s="21">
        <f t="shared" si="9"/>
        <v>239.46</v>
      </c>
      <c r="CL6" s="20" t="str">
        <f>IF(CL7="","",IF(CL7="-","【-】","【"&amp;SUBSTITUTE(TEXT(CL7,"#,##0.00"),"-","△")&amp;"】"))</f>
        <v>【220.62】</v>
      </c>
      <c r="CM6" s="21" t="str">
        <f>IF(CM7="",NA(),CM7)</f>
        <v>-</v>
      </c>
      <c r="CN6" s="21" t="str">
        <f t="shared" ref="CN6:CV6" si="10">IF(CN7="",NA(),CN7)</f>
        <v>-</v>
      </c>
      <c r="CO6" s="21">
        <f t="shared" si="10"/>
        <v>24.88</v>
      </c>
      <c r="CP6" s="21">
        <f t="shared" si="10"/>
        <v>24.02</v>
      </c>
      <c r="CQ6" s="21">
        <f t="shared" si="10"/>
        <v>23.35</v>
      </c>
      <c r="CR6" s="21" t="str">
        <f t="shared" si="10"/>
        <v>-</v>
      </c>
      <c r="CS6" s="21" t="str">
        <f t="shared" si="10"/>
        <v>-</v>
      </c>
      <c r="CT6" s="21">
        <f t="shared" si="10"/>
        <v>42.4</v>
      </c>
      <c r="CU6" s="21">
        <f t="shared" si="10"/>
        <v>42.28</v>
      </c>
      <c r="CV6" s="21">
        <f t="shared" si="10"/>
        <v>41.06</v>
      </c>
      <c r="CW6" s="20" t="str">
        <f>IF(CW7="","",IF(CW7="-","【-】","【"&amp;SUBSTITUTE(TEXT(CW7,"#,##0.00"),"-","△")&amp;"】"))</f>
        <v>【42.22】</v>
      </c>
      <c r="CX6" s="21" t="str">
        <f>IF(CX7="",NA(),CX7)</f>
        <v>-</v>
      </c>
      <c r="CY6" s="21" t="str">
        <f t="shared" ref="CY6:DG6" si="11">IF(CY7="",NA(),CY7)</f>
        <v>-</v>
      </c>
      <c r="CZ6" s="21">
        <f t="shared" si="11"/>
        <v>72.66</v>
      </c>
      <c r="DA6" s="21">
        <f t="shared" si="11"/>
        <v>73.180000000000007</v>
      </c>
      <c r="DB6" s="21">
        <f t="shared" si="11"/>
        <v>73.790000000000006</v>
      </c>
      <c r="DC6" s="21" t="str">
        <f t="shared" si="11"/>
        <v>-</v>
      </c>
      <c r="DD6" s="21" t="str">
        <f t="shared" si="11"/>
        <v>-</v>
      </c>
      <c r="DE6" s="21">
        <f t="shared" si="11"/>
        <v>84.19</v>
      </c>
      <c r="DF6" s="21">
        <f t="shared" si="11"/>
        <v>84.34</v>
      </c>
      <c r="DG6" s="21">
        <f t="shared" si="11"/>
        <v>84.34</v>
      </c>
      <c r="DH6" s="20" t="str">
        <f>IF(DH7="","",IF(DH7="-","【-】","【"&amp;SUBSTITUTE(TEXT(DH7,"#,##0.00"),"-","△")&amp;"】"))</f>
        <v>【85.67】</v>
      </c>
      <c r="DI6" s="21" t="str">
        <f>IF(DI7="",NA(),DI7)</f>
        <v>-</v>
      </c>
      <c r="DJ6" s="21" t="str">
        <f t="shared" ref="DJ6:DR6" si="12">IF(DJ7="",NA(),DJ7)</f>
        <v>-</v>
      </c>
      <c r="DK6" s="21">
        <f t="shared" si="12"/>
        <v>5.3</v>
      </c>
      <c r="DL6" s="21">
        <f t="shared" si="12"/>
        <v>9.08</v>
      </c>
      <c r="DM6" s="21">
        <f t="shared" si="12"/>
        <v>12.22</v>
      </c>
      <c r="DN6" s="21" t="str">
        <f t="shared" si="12"/>
        <v>-</v>
      </c>
      <c r="DO6" s="21" t="str">
        <f t="shared" si="12"/>
        <v>-</v>
      </c>
      <c r="DP6" s="21">
        <f t="shared" si="12"/>
        <v>21.36</v>
      </c>
      <c r="DQ6" s="21">
        <f t="shared" si="12"/>
        <v>22.79</v>
      </c>
      <c r="DR6" s="21">
        <f t="shared" si="12"/>
        <v>24.8</v>
      </c>
      <c r="DS6" s="20" t="str">
        <f>IF(DS7="","",IF(DS7="-","【-】","【"&amp;SUBSTITUTE(TEXT(DS7,"#,##0.00"),"-","△")&amp;"】"))</f>
        <v>【28.00】</v>
      </c>
      <c r="DT6" s="21" t="str">
        <f>IF(DT7="",NA(),DT7)</f>
        <v>-</v>
      </c>
      <c r="DU6" s="21" t="str">
        <f t="shared" ref="DU6:EC6" si="13">IF(DU7="",NA(),DU7)</f>
        <v>-</v>
      </c>
      <c r="DV6" s="20">
        <f t="shared" si="13"/>
        <v>0</v>
      </c>
      <c r="DW6" s="20">
        <f t="shared" si="13"/>
        <v>0</v>
      </c>
      <c r="DX6" s="20">
        <f t="shared" si="13"/>
        <v>0</v>
      </c>
      <c r="DY6" s="21" t="str">
        <f t="shared" si="13"/>
        <v>-</v>
      </c>
      <c r="DZ6" s="21" t="str">
        <f t="shared" si="13"/>
        <v>-</v>
      </c>
      <c r="EA6" s="21">
        <f t="shared" si="13"/>
        <v>0.01</v>
      </c>
      <c r="EB6" s="21">
        <f t="shared" si="13"/>
        <v>0.01</v>
      </c>
      <c r="EC6" s="21">
        <f t="shared" si="13"/>
        <v>0.02</v>
      </c>
      <c r="ED6" s="20" t="str">
        <f>IF(ED7="","",IF(ED7="-","【-】","【"&amp;SUBSTITUTE(TEXT(ED7,"#,##0.00"),"-","△")&amp;"】"))</f>
        <v>【0.03】</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0.39</v>
      </c>
      <c r="EM6" s="21">
        <f t="shared" si="14"/>
        <v>0.1</v>
      </c>
      <c r="EN6" s="21">
        <f t="shared" si="14"/>
        <v>0.08</v>
      </c>
      <c r="EO6" s="20" t="str">
        <f>IF(EO7="","",IF(EO7="-","【-】","【"&amp;SUBSTITUTE(TEXT(EO7,"#,##0.00"),"-","△")&amp;"】"))</f>
        <v>【0.13】</v>
      </c>
    </row>
    <row r="7" spans="1:148" s="22" customFormat="1" x14ac:dyDescent="0.15">
      <c r="A7" s="14"/>
      <c r="B7" s="23">
        <v>2022</v>
      </c>
      <c r="C7" s="23">
        <v>22080</v>
      </c>
      <c r="D7" s="23">
        <v>46</v>
      </c>
      <c r="E7" s="23">
        <v>17</v>
      </c>
      <c r="F7" s="23">
        <v>4</v>
      </c>
      <c r="G7" s="23">
        <v>0</v>
      </c>
      <c r="H7" s="23" t="s">
        <v>96</v>
      </c>
      <c r="I7" s="23" t="s">
        <v>97</v>
      </c>
      <c r="J7" s="23" t="s">
        <v>98</v>
      </c>
      <c r="K7" s="23" t="s">
        <v>99</v>
      </c>
      <c r="L7" s="23" t="s">
        <v>100</v>
      </c>
      <c r="M7" s="23" t="s">
        <v>101</v>
      </c>
      <c r="N7" s="24" t="s">
        <v>102</v>
      </c>
      <c r="O7" s="24">
        <v>67.099999999999994</v>
      </c>
      <c r="P7" s="24">
        <v>5.55</v>
      </c>
      <c r="Q7" s="24">
        <v>95.26</v>
      </c>
      <c r="R7" s="24">
        <v>3300</v>
      </c>
      <c r="S7" s="24">
        <v>53884</v>
      </c>
      <c r="T7" s="24">
        <v>864.2</v>
      </c>
      <c r="U7" s="24">
        <v>62.35</v>
      </c>
      <c r="V7" s="24">
        <v>2961</v>
      </c>
      <c r="W7" s="24">
        <v>1.64</v>
      </c>
      <c r="X7" s="24">
        <v>1805.49</v>
      </c>
      <c r="Y7" s="24" t="s">
        <v>102</v>
      </c>
      <c r="Z7" s="24" t="s">
        <v>102</v>
      </c>
      <c r="AA7" s="24">
        <v>108.24</v>
      </c>
      <c r="AB7" s="24">
        <v>106.94</v>
      </c>
      <c r="AC7" s="24">
        <v>109.47</v>
      </c>
      <c r="AD7" s="24" t="s">
        <v>102</v>
      </c>
      <c r="AE7" s="24" t="s">
        <v>102</v>
      </c>
      <c r="AF7" s="24">
        <v>105.78</v>
      </c>
      <c r="AG7" s="24">
        <v>106.09</v>
      </c>
      <c r="AH7" s="24">
        <v>106.44</v>
      </c>
      <c r="AI7" s="24">
        <v>104.54</v>
      </c>
      <c r="AJ7" s="24" t="s">
        <v>102</v>
      </c>
      <c r="AK7" s="24" t="s">
        <v>102</v>
      </c>
      <c r="AL7" s="24">
        <v>0</v>
      </c>
      <c r="AM7" s="24">
        <v>0</v>
      </c>
      <c r="AN7" s="24">
        <v>0</v>
      </c>
      <c r="AO7" s="24" t="s">
        <v>102</v>
      </c>
      <c r="AP7" s="24" t="s">
        <v>102</v>
      </c>
      <c r="AQ7" s="24">
        <v>63.96</v>
      </c>
      <c r="AR7" s="24">
        <v>69.42</v>
      </c>
      <c r="AS7" s="24">
        <v>72.86</v>
      </c>
      <c r="AT7" s="24">
        <v>65.930000000000007</v>
      </c>
      <c r="AU7" s="24" t="s">
        <v>102</v>
      </c>
      <c r="AV7" s="24" t="s">
        <v>102</v>
      </c>
      <c r="AW7" s="24">
        <v>14.26</v>
      </c>
      <c r="AX7" s="24">
        <v>26.67</v>
      </c>
      <c r="AY7" s="24">
        <v>13.34</v>
      </c>
      <c r="AZ7" s="24" t="s">
        <v>102</v>
      </c>
      <c r="BA7" s="24" t="s">
        <v>102</v>
      </c>
      <c r="BB7" s="24">
        <v>44.24</v>
      </c>
      <c r="BC7" s="24">
        <v>43.07</v>
      </c>
      <c r="BD7" s="24">
        <v>45.42</v>
      </c>
      <c r="BE7" s="24">
        <v>44.25</v>
      </c>
      <c r="BF7" s="24" t="s">
        <v>102</v>
      </c>
      <c r="BG7" s="24" t="s">
        <v>102</v>
      </c>
      <c r="BH7" s="24">
        <v>4386.1499999999996</v>
      </c>
      <c r="BI7" s="24">
        <v>2438.71</v>
      </c>
      <c r="BJ7" s="24">
        <v>3532.31</v>
      </c>
      <c r="BK7" s="24" t="s">
        <v>102</v>
      </c>
      <c r="BL7" s="24" t="s">
        <v>102</v>
      </c>
      <c r="BM7" s="24">
        <v>1258.43</v>
      </c>
      <c r="BN7" s="24">
        <v>1163.75</v>
      </c>
      <c r="BO7" s="24">
        <v>1195.47</v>
      </c>
      <c r="BP7" s="24">
        <v>1182.1099999999999</v>
      </c>
      <c r="BQ7" s="24" t="s">
        <v>102</v>
      </c>
      <c r="BR7" s="24" t="s">
        <v>102</v>
      </c>
      <c r="BS7" s="24">
        <v>66.28</v>
      </c>
      <c r="BT7" s="24">
        <v>65.37</v>
      </c>
      <c r="BU7" s="24">
        <v>53.5</v>
      </c>
      <c r="BV7" s="24" t="s">
        <v>102</v>
      </c>
      <c r="BW7" s="24" t="s">
        <v>102</v>
      </c>
      <c r="BX7" s="24">
        <v>73.36</v>
      </c>
      <c r="BY7" s="24">
        <v>72.599999999999994</v>
      </c>
      <c r="BZ7" s="24">
        <v>69.430000000000007</v>
      </c>
      <c r="CA7" s="24">
        <v>73.78</v>
      </c>
      <c r="CB7" s="24" t="s">
        <v>102</v>
      </c>
      <c r="CC7" s="24" t="s">
        <v>102</v>
      </c>
      <c r="CD7" s="24">
        <v>240.35</v>
      </c>
      <c r="CE7" s="24">
        <v>242.95</v>
      </c>
      <c r="CF7" s="24">
        <v>299.43</v>
      </c>
      <c r="CG7" s="24" t="s">
        <v>102</v>
      </c>
      <c r="CH7" s="24" t="s">
        <v>102</v>
      </c>
      <c r="CI7" s="24">
        <v>224.88</v>
      </c>
      <c r="CJ7" s="24">
        <v>228.64</v>
      </c>
      <c r="CK7" s="24">
        <v>239.46</v>
      </c>
      <c r="CL7" s="24">
        <v>220.62</v>
      </c>
      <c r="CM7" s="24" t="s">
        <v>102</v>
      </c>
      <c r="CN7" s="24" t="s">
        <v>102</v>
      </c>
      <c r="CO7" s="24">
        <v>24.88</v>
      </c>
      <c r="CP7" s="24">
        <v>24.02</v>
      </c>
      <c r="CQ7" s="24">
        <v>23.35</v>
      </c>
      <c r="CR7" s="24" t="s">
        <v>102</v>
      </c>
      <c r="CS7" s="24" t="s">
        <v>102</v>
      </c>
      <c r="CT7" s="24">
        <v>42.4</v>
      </c>
      <c r="CU7" s="24">
        <v>42.28</v>
      </c>
      <c r="CV7" s="24">
        <v>41.06</v>
      </c>
      <c r="CW7" s="24">
        <v>42.22</v>
      </c>
      <c r="CX7" s="24" t="s">
        <v>102</v>
      </c>
      <c r="CY7" s="24" t="s">
        <v>102</v>
      </c>
      <c r="CZ7" s="24">
        <v>72.66</v>
      </c>
      <c r="DA7" s="24">
        <v>73.180000000000007</v>
      </c>
      <c r="DB7" s="24">
        <v>73.790000000000006</v>
      </c>
      <c r="DC7" s="24" t="s">
        <v>102</v>
      </c>
      <c r="DD7" s="24" t="s">
        <v>102</v>
      </c>
      <c r="DE7" s="24">
        <v>84.19</v>
      </c>
      <c r="DF7" s="24">
        <v>84.34</v>
      </c>
      <c r="DG7" s="24">
        <v>84.34</v>
      </c>
      <c r="DH7" s="24">
        <v>85.67</v>
      </c>
      <c r="DI7" s="24" t="s">
        <v>102</v>
      </c>
      <c r="DJ7" s="24" t="s">
        <v>102</v>
      </c>
      <c r="DK7" s="24">
        <v>5.3</v>
      </c>
      <c r="DL7" s="24">
        <v>9.08</v>
      </c>
      <c r="DM7" s="24">
        <v>12.22</v>
      </c>
      <c r="DN7" s="24" t="s">
        <v>102</v>
      </c>
      <c r="DO7" s="24" t="s">
        <v>102</v>
      </c>
      <c r="DP7" s="24">
        <v>21.36</v>
      </c>
      <c r="DQ7" s="24">
        <v>22.79</v>
      </c>
      <c r="DR7" s="24">
        <v>24.8</v>
      </c>
      <c r="DS7" s="24">
        <v>28</v>
      </c>
      <c r="DT7" s="24" t="s">
        <v>102</v>
      </c>
      <c r="DU7" s="24" t="s">
        <v>102</v>
      </c>
      <c r="DV7" s="24">
        <v>0</v>
      </c>
      <c r="DW7" s="24">
        <v>0</v>
      </c>
      <c r="DX7" s="24">
        <v>0</v>
      </c>
      <c r="DY7" s="24" t="s">
        <v>102</v>
      </c>
      <c r="DZ7" s="24" t="s">
        <v>102</v>
      </c>
      <c r="EA7" s="24">
        <v>0.01</v>
      </c>
      <c r="EB7" s="24">
        <v>0.01</v>
      </c>
      <c r="EC7" s="24">
        <v>0.02</v>
      </c>
      <c r="ED7" s="24">
        <v>0.03</v>
      </c>
      <c r="EE7" s="24" t="s">
        <v>102</v>
      </c>
      <c r="EF7" s="24" t="s">
        <v>102</v>
      </c>
      <c r="EG7" s="24">
        <v>0</v>
      </c>
      <c r="EH7" s="24">
        <v>0</v>
      </c>
      <c r="EI7" s="24">
        <v>0</v>
      </c>
      <c r="EJ7" s="24" t="s">
        <v>102</v>
      </c>
      <c r="EK7" s="24" t="s">
        <v>102</v>
      </c>
      <c r="EL7" s="24">
        <v>0.39</v>
      </c>
      <c r="EM7" s="24">
        <v>0.1</v>
      </c>
      <c r="EN7" s="24">
        <v>0.08</v>
      </c>
      <c r="EO7" s="24">
        <v>0.13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cp:lastModifiedBy>
  <cp:lastPrinted>2024-01-24T07:35:48Z</cp:lastPrinted>
  <dcterms:created xsi:type="dcterms:W3CDTF">2023-12-12T00:53:40Z</dcterms:created>
  <dcterms:modified xsi:type="dcterms:W3CDTF">2024-01-24T07:36:06Z</dcterms:modified>
  <cp:category/>
</cp:coreProperties>
</file>